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部门自评表" sheetId="1" r:id="rId1"/>
  </sheets>
  <definedNames>
    <definedName name="_xlnm.Print_Titles" localSheetId="0">部门自评表!$2:$3</definedName>
  </definedNames>
  <calcPr calcId="144525"/>
</workbook>
</file>

<file path=xl/sharedStrings.xml><?xml version="1.0" encoding="utf-8"?>
<sst xmlns="http://schemas.openxmlformats.org/spreadsheetml/2006/main" count="93" uniqueCount="88">
  <si>
    <t>附件1：</t>
  </si>
  <si>
    <r>
      <rPr>
        <sz val="18"/>
        <rFont val="方正大标宋简体"/>
        <charset val="134"/>
      </rPr>
      <t xml:space="preserve">咸宁市预算部门整体支出绩效自评表
</t>
    </r>
    <r>
      <rPr>
        <sz val="14"/>
        <rFont val="楷体"/>
        <charset val="134"/>
      </rPr>
      <t>（2019年度）</t>
    </r>
  </si>
  <si>
    <t>部门名称：</t>
  </si>
  <si>
    <t>咸宁市审计局</t>
  </si>
  <si>
    <t>单位：万元</t>
  </si>
  <si>
    <t>整体绩效年度目标</t>
  </si>
  <si>
    <t>年度目标</t>
  </si>
  <si>
    <t>完成情况</t>
  </si>
  <si>
    <r>
      <rPr>
        <sz val="11"/>
        <color theme="1"/>
        <rFont val="宋体"/>
        <charset val="134"/>
        <scheme val="minor"/>
      </rPr>
      <t xml:space="preserve">1、部门项目 </t>
    </r>
    <r>
      <rPr>
        <sz val="11"/>
        <color theme="1"/>
        <rFont val="Arial"/>
        <charset val="134"/>
      </rPr>
      <t>√</t>
    </r>
    <r>
      <rPr>
        <sz val="11"/>
        <color theme="1"/>
        <rFont val="宋体"/>
        <charset val="134"/>
        <scheme val="minor"/>
      </rPr>
      <t xml:space="preserve">    2、二次审批项目 □    3、上级转移支付项目 □    4、调整预算追加项目 □</t>
    </r>
  </si>
  <si>
    <t>目标1：</t>
  </si>
  <si>
    <t>全国统一组织审计计划5个，项目13个，具体是：一是国家重大政策措施落实情况跟踪审计，实施审计项目7个；二是乡村振兴相关政策及资金审计，参与审计项目2个；三是扶贫审计，实施审计项目1个；四是保障性安居工程资金投入和使用绩效审计，实施审计项目2个；五是国外援贷款项目审计，实施审计项目1个。</t>
  </si>
  <si>
    <t>目标2：</t>
  </si>
  <si>
    <t>全省统一组织审计计划5个，项目13个，具体是：一是扶贫审计，实施审计项目5个；二是民生资金大数据审计，实施审计项目4个。三是市县农村饮水安全审计，实施审计项目1个。四是政府融资性担保公司经营管理情况专项审计调查，实施审计项目1个。五是省厅经济责任审计和领导干部自然资源离任审计，实施项目2个。</t>
  </si>
  <si>
    <t>目标3：</t>
  </si>
  <si>
    <t>全市统一组织审计计划建议5个，项目60个，具体是：一是市本级预算执行和财政决算草案审计项目1个。二是市直部门预算审计，依托大数据分析实行部门预算执行审计“全覆盖”，其中：对10家市直部门预算执行审计进行“送达审”，对全市126家市直部门及所属二、三级预算单位和6个县市区所属预算单位执行进行数据分析疑点核查。三是市直部门领导经济责任审计10个，授权6个县（市、区）审计局对乡镇党政领导经济责任审计项目12个。四是领导干部自然资源资产离任审计12个，与乡镇党政领导经济责任审计项目开展结合审。五是固定资产投资审计15个。</t>
  </si>
  <si>
    <t>目标4：</t>
  </si>
  <si>
    <t>其他审计事项,关于审计署、省审计厅、市委市政府及其他上级领导机关临时追加的审计项目或交办的其他审计事项，市局将根据实际情况，统一组织安排。</t>
  </si>
  <si>
    <t>目标5：</t>
  </si>
  <si>
    <t>完成以联网审计为核心的信息化建设，开展党建、文明创建、党风廉政建设、人口与计划生育、社会治安综合治理、信访维稳、普法依法治理、新农村建设、干部职工教育培训、机关管理、档案、保密、后勤服务、精准扶贫、联系点等日常中心工作。</t>
  </si>
  <si>
    <t>预算执行情况（20分）</t>
  </si>
  <si>
    <t>预算数</t>
  </si>
  <si>
    <t>执行数</t>
  </si>
  <si>
    <t>执行率</t>
  </si>
  <si>
    <t>自评分</t>
  </si>
  <si>
    <t>资金总额：</t>
  </si>
  <si>
    <t>1、当年财政拨款</t>
  </si>
  <si>
    <t xml:space="preserve">     基本支出</t>
  </si>
  <si>
    <t xml:space="preserve">     项目支出</t>
  </si>
  <si>
    <t>2、其他资金</t>
  </si>
  <si>
    <t>一级指标</t>
  </si>
  <si>
    <t>二级指标</t>
  </si>
  <si>
    <t>三级指标名称</t>
  </si>
  <si>
    <t>目标值</t>
  </si>
  <si>
    <t>完成值</t>
  </si>
  <si>
    <t>产出指标（35分）</t>
  </si>
  <si>
    <t>合计</t>
  </si>
  <si>
    <t>数量指标</t>
  </si>
  <si>
    <t>审计项目计划完成数</t>
  </si>
  <si>
    <t>86个</t>
  </si>
  <si>
    <r>
      <rPr>
        <sz val="11"/>
        <color theme="1"/>
        <rFont val="宋体"/>
        <charset val="134"/>
        <scheme val="minor"/>
      </rPr>
      <t>8</t>
    </r>
    <r>
      <rPr>
        <sz val="11"/>
        <color theme="1"/>
        <rFont val="宋体"/>
        <charset val="134"/>
        <scheme val="minor"/>
      </rPr>
      <t>9</t>
    </r>
    <r>
      <rPr>
        <sz val="11"/>
        <color theme="1"/>
        <rFont val="宋体"/>
        <charset val="134"/>
        <scheme val="minor"/>
      </rPr>
      <t>个</t>
    </r>
  </si>
  <si>
    <t>部门预算执行审计完成率</t>
  </si>
  <si>
    <t>自然资源资产离任审计完成率</t>
  </si>
  <si>
    <t>审计报告和专项审计调查报告完成率</t>
  </si>
  <si>
    <t>提交审计信息完成率</t>
  </si>
  <si>
    <t>质量指标</t>
  </si>
  <si>
    <t>审计查出问题资金量</t>
  </si>
  <si>
    <t>按审计目标完成率计算</t>
  </si>
  <si>
    <t>审计整改落实情况</t>
  </si>
  <si>
    <t>根据已审计项目100%整改</t>
  </si>
  <si>
    <t>移送案件线索</t>
  </si>
  <si>
    <t>根据实际审计情况已100%移送</t>
  </si>
  <si>
    <t>时效指标</t>
  </si>
  <si>
    <t>完成及时率</t>
  </si>
  <si>
    <t>按年初计划如期完成</t>
  </si>
  <si>
    <t>成本指标</t>
  </si>
  <si>
    <t>预算控制率</t>
  </si>
  <si>
    <t>按计划年度预算及明细控制</t>
  </si>
  <si>
    <t>效益指标（35分）</t>
  </si>
  <si>
    <t>社会效益指标</t>
  </si>
  <si>
    <t>保障业务及发展</t>
  </si>
  <si>
    <t>为审计机关工作业务及发展提供保障</t>
  </si>
  <si>
    <t>全面完成工作业务。</t>
  </si>
  <si>
    <t>提升软实力</t>
  </si>
  <si>
    <t>提升业务软实力</t>
  </si>
  <si>
    <t>反腐倡廉，保障政府形象</t>
  </si>
  <si>
    <t>移送处理事项</t>
  </si>
  <si>
    <t>根据审计情况完成</t>
  </si>
  <si>
    <t>可持续发展指标</t>
  </si>
  <si>
    <t>建章立制</t>
  </si>
  <si>
    <t>促进建章立制规范管理</t>
  </si>
  <si>
    <t>根据工作完成情况进行评价</t>
  </si>
  <si>
    <t>项目质量</t>
  </si>
  <si>
    <t>推进审计工作高质量发展</t>
  </si>
  <si>
    <t>质量强审、人才强审、科技兴审、合力兴审四方面进行发展。</t>
  </si>
  <si>
    <t>满意度   指标（10分）</t>
  </si>
  <si>
    <t>社会满意度指标</t>
  </si>
  <si>
    <t>全市审计工作满意度</t>
  </si>
  <si>
    <t>电视问政及社会调查满意率95%以上得5分</t>
  </si>
  <si>
    <t>达标</t>
  </si>
  <si>
    <t>服务对象满意度指标</t>
  </si>
  <si>
    <t>对审计工作满意度</t>
  </si>
  <si>
    <t xml:space="preserve">电视问政及服务对象调查满意率95%以上得5分 </t>
  </si>
  <si>
    <t>约束性指标
（负分）</t>
  </si>
  <si>
    <t>资金管理的合规性（根据问题的严重性扣分）</t>
  </si>
  <si>
    <t>无</t>
  </si>
  <si>
    <t>总分</t>
  </si>
  <si>
    <t>填报人：</t>
  </si>
  <si>
    <t>电话：</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</si>
</sst>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9">
    <font>
      <sz val="11"/>
      <color theme="1"/>
      <name val="宋体"/>
      <charset val="134"/>
      <scheme val="minor"/>
    </font>
    <font>
      <sz val="10"/>
      <color theme="1"/>
      <name val="宋体"/>
      <charset val="134"/>
      <scheme val="minor"/>
    </font>
    <font>
      <sz val="18"/>
      <name val="方正大标宋简体"/>
      <charset val="134"/>
    </font>
    <font>
      <sz val="18"/>
      <color theme="1"/>
      <name val="方正大标宋简体"/>
      <charset val="134"/>
    </font>
    <font>
      <b/>
      <sz val="11"/>
      <color theme="1"/>
      <name val="宋体"/>
      <charset val="134"/>
      <scheme val="minor"/>
    </font>
    <font>
      <sz val="11"/>
      <color theme="1"/>
      <name val="宋体"/>
      <charset val="134"/>
      <scheme val="minor"/>
    </font>
    <font>
      <sz val="11"/>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8"/>
      <name val="方正大标宋简体"/>
      <charset val="134"/>
    </font>
    <font>
      <sz val="14"/>
      <name val="楷体"/>
      <charset val="134"/>
    </font>
    <font>
      <sz val="11"/>
      <color theme="1"/>
      <name val="Arial"/>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5"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11"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2" applyNumberFormat="0" applyFill="0" applyAlignment="0" applyProtection="0">
      <alignment vertical="center"/>
    </xf>
    <xf numFmtId="0" fontId="18" fillId="0" borderId="12" applyNumberFormat="0" applyFill="0" applyAlignment="0" applyProtection="0">
      <alignment vertical="center"/>
    </xf>
    <xf numFmtId="0" fontId="10" fillId="9" borderId="0" applyNumberFormat="0" applyBorder="0" applyAlignment="0" applyProtection="0">
      <alignment vertical="center"/>
    </xf>
    <xf numFmtId="0" fontId="13" fillId="0" borderId="13" applyNumberFormat="0" applyFill="0" applyAlignment="0" applyProtection="0">
      <alignment vertical="center"/>
    </xf>
    <xf numFmtId="0" fontId="10" fillId="10" borderId="0" applyNumberFormat="0" applyBorder="0" applyAlignment="0" applyProtection="0">
      <alignment vertical="center"/>
    </xf>
    <xf numFmtId="0" fontId="19" fillId="11" borderId="14" applyNumberFormat="0" applyAlignment="0" applyProtection="0">
      <alignment vertical="center"/>
    </xf>
    <xf numFmtId="0" fontId="20" fillId="11" borderId="10" applyNumberFormat="0" applyAlignment="0" applyProtection="0">
      <alignment vertical="center"/>
    </xf>
    <xf numFmtId="0" fontId="21" fillId="12" borderId="15"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16" applyNumberFormat="0" applyFill="0" applyAlignment="0" applyProtection="0">
      <alignment vertical="center"/>
    </xf>
    <xf numFmtId="0" fontId="23" fillId="0" borderId="17"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41">
    <xf numFmtId="0" fontId="0" fillId="0" borderId="0" xfId="0">
      <alignment vertical="center"/>
    </xf>
    <xf numFmtId="0" fontId="0" fillId="0" borderId="0" xfId="0" applyFill="1">
      <alignment vertical="center"/>
    </xf>
    <xf numFmtId="0" fontId="1" fillId="0" borderId="0" xfId="0" applyFont="1" applyFill="1">
      <alignment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xf>
    <xf numFmtId="0" fontId="0" fillId="0" borderId="0" xfId="0" applyFill="1" applyAlignment="1">
      <alignment horizontal="right" vertical="center"/>
    </xf>
    <xf numFmtId="0" fontId="0" fillId="0" borderId="1" xfId="0" applyFill="1" applyBorder="1" applyAlignment="1">
      <alignment horizontal="center" vertical="center" wrapText="1"/>
    </xf>
    <xf numFmtId="0" fontId="0" fillId="0" borderId="1" xfId="0" applyFill="1" applyBorder="1">
      <alignment vertical="center"/>
    </xf>
    <xf numFmtId="0" fontId="4" fillId="0" borderId="1" xfId="0" applyFont="1" applyFill="1" applyBorder="1" applyAlignment="1">
      <alignment horizontal="center" vertical="center"/>
    </xf>
    <xf numFmtId="0" fontId="0" fillId="0" borderId="1" xfId="0" applyFont="1" applyFill="1" applyBorder="1" applyAlignment="1">
      <alignment vertical="center"/>
    </xf>
    <xf numFmtId="0" fontId="0" fillId="0" borderId="1" xfId="0" applyFill="1" applyBorder="1" applyAlignment="1">
      <alignment vertical="center"/>
    </xf>
    <xf numFmtId="0" fontId="0" fillId="0" borderId="1" xfId="0" applyFill="1" applyBorder="1" applyAlignment="1">
      <alignment horizontal="center" vertical="center"/>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4" xfId="0" applyFill="1" applyBorder="1" applyAlignment="1">
      <alignment horizontal="left" vertical="center" wrapText="1"/>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xf>
    <xf numFmtId="176" fontId="0" fillId="0" borderId="2" xfId="0" applyNumberFormat="1" applyFill="1" applyBorder="1" applyAlignment="1">
      <alignment horizontal="center" vertical="center"/>
    </xf>
    <xf numFmtId="176" fontId="0" fillId="0" borderId="4" xfId="0" applyNumberFormat="1" applyFill="1" applyBorder="1" applyAlignment="1">
      <alignment horizontal="center" vertical="center"/>
    </xf>
    <xf numFmtId="10" fontId="0" fillId="0" borderId="1" xfId="0" applyNumberFormat="1" applyFill="1" applyBorder="1" applyAlignment="1">
      <alignment horizontal="center" vertical="center"/>
    </xf>
    <xf numFmtId="176" fontId="4" fillId="0" borderId="5" xfId="0" applyNumberFormat="1" applyFont="1" applyFill="1" applyBorder="1" applyAlignment="1">
      <alignment horizontal="center" vertical="center"/>
    </xf>
    <xf numFmtId="176" fontId="4" fillId="0" borderId="6" xfId="0" applyNumberFormat="1" applyFont="1" applyFill="1" applyBorder="1" applyAlignment="1">
      <alignment horizontal="center" vertical="center"/>
    </xf>
    <xf numFmtId="176" fontId="4" fillId="0" borderId="7"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0" fontId="0" fillId="0" borderId="5" xfId="0" applyFill="1" applyBorder="1" applyAlignment="1">
      <alignment horizontal="center" vertical="center"/>
    </xf>
    <xf numFmtId="0" fontId="0" fillId="0" borderId="2" xfId="0" applyFill="1" applyBorder="1" applyAlignment="1">
      <alignment horizontal="center" vertical="center" wrapText="1"/>
    </xf>
    <xf numFmtId="0" fontId="0" fillId="0" borderId="4" xfId="0" applyFill="1" applyBorder="1" applyAlignment="1">
      <alignment horizontal="center" vertical="center" wrapText="1"/>
    </xf>
    <xf numFmtId="0" fontId="0" fillId="0" borderId="2" xfId="0" applyFill="1" applyBorder="1" applyAlignment="1">
      <alignment horizontal="center" vertical="center"/>
    </xf>
    <xf numFmtId="0" fontId="0" fillId="0" borderId="4" xfId="0" applyFill="1" applyBorder="1" applyAlignment="1">
      <alignment horizontal="center" vertical="center"/>
    </xf>
    <xf numFmtId="0" fontId="5" fillId="0" borderId="1" xfId="0" applyFont="1" applyFill="1" applyBorder="1" applyAlignment="1">
      <alignment horizontal="center" vertical="center"/>
    </xf>
    <xf numFmtId="0" fontId="0" fillId="0" borderId="6" xfId="0" applyFill="1" applyBorder="1" applyAlignment="1">
      <alignment horizontal="center" vertical="center"/>
    </xf>
    <xf numFmtId="9" fontId="0" fillId="0" borderId="2" xfId="0" applyNumberFormat="1" applyFill="1" applyBorder="1" applyAlignment="1">
      <alignment horizontal="center" vertical="center"/>
    </xf>
    <xf numFmtId="9" fontId="0" fillId="0" borderId="1" xfId="11" applyFont="1" applyFill="1" applyBorder="1" applyAlignment="1">
      <alignment horizontal="center" vertical="center"/>
    </xf>
    <xf numFmtId="10" fontId="0" fillId="0" borderId="1" xfId="11" applyNumberFormat="1" applyFont="1" applyFill="1" applyBorder="1" applyAlignment="1">
      <alignment horizontal="center" vertical="center"/>
    </xf>
    <xf numFmtId="0" fontId="0" fillId="0" borderId="7" xfId="0" applyFill="1" applyBorder="1" applyAlignment="1">
      <alignment horizontal="center" vertical="center"/>
    </xf>
    <xf numFmtId="9" fontId="0" fillId="0" borderId="1" xfId="11" applyNumberFormat="1"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0" fillId="0" borderId="8" xfId="0" applyFill="1" applyBorder="1" applyAlignment="1">
      <alignment horizontal="center" vertical="center" wrapText="1"/>
    </xf>
    <xf numFmtId="0" fontId="0" fillId="0" borderId="9" xfId="0" applyFill="1" applyBorder="1" applyAlignment="1">
      <alignment horizontal="center" vertical="center" wrapText="1"/>
    </xf>
    <xf numFmtId="0" fontId="0"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tabSelected="1" workbookViewId="0">
      <selection activeCell="K28" sqref="K28"/>
    </sheetView>
  </sheetViews>
  <sheetFormatPr defaultColWidth="9" defaultRowHeight="13.5" outlineLevelCol="7"/>
  <cols>
    <col min="1" max="1" width="8.625" style="1" customWidth="1"/>
    <col min="2" max="2" width="19" style="1" customWidth="1"/>
    <col min="3" max="3" width="11.375" style="1" customWidth="1"/>
    <col min="4" max="4" width="11.125" style="1" customWidth="1"/>
    <col min="5" max="5" width="8.5" style="1" customWidth="1"/>
    <col min="6" max="6" width="10.25" style="1" customWidth="1"/>
    <col min="7" max="7" width="19.25" style="1" customWidth="1"/>
    <col min="8" max="8" width="8.125" style="1" customWidth="1"/>
    <col min="9" max="9" width="9.25" style="1" customWidth="1"/>
    <col min="10" max="16384" width="9" style="1"/>
  </cols>
  <sheetData>
    <row r="1" ht="24.95" customHeight="1" spans="1:1">
      <c r="A1" s="2" t="s">
        <v>0</v>
      </c>
    </row>
    <row r="2" ht="51" customHeight="1" spans="1:8">
      <c r="A2" s="3" t="s">
        <v>1</v>
      </c>
      <c r="B2" s="4"/>
      <c r="C2" s="4"/>
      <c r="D2" s="4"/>
      <c r="E2" s="4"/>
      <c r="F2" s="4"/>
      <c r="G2" s="4"/>
      <c r="H2" s="4"/>
    </row>
    <row r="3" ht="23.1" customHeight="1" spans="1:8">
      <c r="A3" s="1" t="s">
        <v>2</v>
      </c>
      <c r="B3" s="1" t="s">
        <v>3</v>
      </c>
      <c r="H3" s="5" t="s">
        <v>4</v>
      </c>
    </row>
    <row r="4" ht="20.1" customHeight="1" spans="1:8">
      <c r="A4" s="6" t="s">
        <v>5</v>
      </c>
      <c r="B4" s="7"/>
      <c r="C4" s="8" t="s">
        <v>6</v>
      </c>
      <c r="D4" s="8"/>
      <c r="E4" s="8"/>
      <c r="F4" s="8" t="s">
        <v>7</v>
      </c>
      <c r="G4" s="8"/>
      <c r="H4" s="8"/>
    </row>
    <row r="5" ht="20.1" customHeight="1" spans="1:8">
      <c r="A5" s="6"/>
      <c r="B5" s="9" t="s">
        <v>8</v>
      </c>
      <c r="C5" s="10"/>
      <c r="D5" s="10"/>
      <c r="E5" s="10"/>
      <c r="F5" s="10"/>
      <c r="G5" s="10"/>
      <c r="H5" s="10"/>
    </row>
    <row r="6" ht="66.95" customHeight="1" spans="1:8">
      <c r="A6" s="6"/>
      <c r="B6" s="11" t="s">
        <v>9</v>
      </c>
      <c r="C6" s="12" t="s">
        <v>10</v>
      </c>
      <c r="D6" s="13"/>
      <c r="E6" s="13"/>
      <c r="F6" s="13"/>
      <c r="G6" s="13"/>
      <c r="H6" s="14"/>
    </row>
    <row r="7" ht="66.95" customHeight="1" spans="1:8">
      <c r="A7" s="6"/>
      <c r="B7" s="11" t="s">
        <v>11</v>
      </c>
      <c r="C7" s="12" t="s">
        <v>12</v>
      </c>
      <c r="D7" s="13"/>
      <c r="E7" s="13"/>
      <c r="F7" s="13"/>
      <c r="G7" s="13"/>
      <c r="H7" s="14"/>
    </row>
    <row r="8" ht="117.95" customHeight="1" spans="1:8">
      <c r="A8" s="6"/>
      <c r="B8" s="11" t="s">
        <v>13</v>
      </c>
      <c r="C8" s="12" t="s">
        <v>14</v>
      </c>
      <c r="D8" s="13"/>
      <c r="E8" s="13"/>
      <c r="F8" s="13"/>
      <c r="G8" s="13"/>
      <c r="H8" s="14"/>
    </row>
    <row r="9" ht="45" customHeight="1" spans="1:8">
      <c r="A9" s="6"/>
      <c r="B9" s="11" t="s">
        <v>15</v>
      </c>
      <c r="C9" s="12" t="s">
        <v>16</v>
      </c>
      <c r="D9" s="13"/>
      <c r="E9" s="13"/>
      <c r="F9" s="13"/>
      <c r="G9" s="13"/>
      <c r="H9" s="14"/>
    </row>
    <row r="10" ht="65.1" customHeight="1" spans="1:8">
      <c r="A10" s="6"/>
      <c r="B10" s="11" t="s">
        <v>17</v>
      </c>
      <c r="C10" s="12" t="s">
        <v>18</v>
      </c>
      <c r="D10" s="13"/>
      <c r="E10" s="13"/>
      <c r="F10" s="13"/>
      <c r="G10" s="13"/>
      <c r="H10" s="14"/>
    </row>
    <row r="11" ht="20.1" customHeight="1" spans="1:8">
      <c r="A11" s="6" t="s">
        <v>19</v>
      </c>
      <c r="B11" s="7"/>
      <c r="C11" s="15" t="s">
        <v>20</v>
      </c>
      <c r="D11" s="16"/>
      <c r="E11" s="15" t="s">
        <v>21</v>
      </c>
      <c r="F11" s="16"/>
      <c r="G11" s="8" t="s">
        <v>22</v>
      </c>
      <c r="H11" s="8" t="s">
        <v>23</v>
      </c>
    </row>
    <row r="12" ht="20.1" customHeight="1" spans="1:8">
      <c r="A12" s="6"/>
      <c r="B12" s="7" t="s">
        <v>24</v>
      </c>
      <c r="C12" s="17">
        <v>2285.58</v>
      </c>
      <c r="D12" s="18"/>
      <c r="E12" s="17">
        <v>2116.13</v>
      </c>
      <c r="F12" s="18"/>
      <c r="G12" s="19">
        <f>E12/C12</f>
        <v>0.925861269349574</v>
      </c>
      <c r="H12" s="20">
        <f>G12*20</f>
        <v>18.5172253869915</v>
      </c>
    </row>
    <row r="13" ht="20.1" customHeight="1" spans="1:8">
      <c r="A13" s="6"/>
      <c r="B13" s="7" t="s">
        <v>25</v>
      </c>
      <c r="C13" s="17">
        <f>2285.58-109</f>
        <v>2176.58</v>
      </c>
      <c r="D13" s="18"/>
      <c r="E13" s="17">
        <f>2116.13-109</f>
        <v>2007.13</v>
      </c>
      <c r="F13" s="18"/>
      <c r="G13" s="19">
        <f>E13/C13</f>
        <v>0.922148508210128</v>
      </c>
      <c r="H13" s="21"/>
    </row>
    <row r="14" ht="20.1" customHeight="1" spans="1:8">
      <c r="A14" s="6"/>
      <c r="B14" s="7" t="s">
        <v>26</v>
      </c>
      <c r="C14" s="17">
        <v>1396.47</v>
      </c>
      <c r="D14" s="18"/>
      <c r="E14" s="17">
        <f>1167.86+195.11</f>
        <v>1362.97</v>
      </c>
      <c r="F14" s="18"/>
      <c r="G14" s="19">
        <f>E14/C14</f>
        <v>0.97601094187487</v>
      </c>
      <c r="H14" s="21"/>
    </row>
    <row r="15" ht="20.1" customHeight="1" spans="1:8">
      <c r="A15" s="6"/>
      <c r="B15" s="7" t="s">
        <v>27</v>
      </c>
      <c r="C15" s="17">
        <f>889.11-109</f>
        <v>780.11</v>
      </c>
      <c r="D15" s="18"/>
      <c r="E15" s="17">
        <f>753.16-109</f>
        <v>644.16</v>
      </c>
      <c r="F15" s="18"/>
      <c r="G15" s="19">
        <f>E15/C15</f>
        <v>0.825729704785223</v>
      </c>
      <c r="H15" s="21"/>
    </row>
    <row r="16" ht="20.1" customHeight="1" spans="1:8">
      <c r="A16" s="6"/>
      <c r="B16" s="7" t="s">
        <v>28</v>
      </c>
      <c r="C16" s="17">
        <v>109</v>
      </c>
      <c r="D16" s="18"/>
      <c r="E16" s="17">
        <v>109</v>
      </c>
      <c r="F16" s="18"/>
      <c r="G16" s="19">
        <f>E16/C16</f>
        <v>1</v>
      </c>
      <c r="H16" s="22"/>
    </row>
    <row r="17" ht="20.1" customHeight="1" spans="1:8">
      <c r="A17" s="8" t="s">
        <v>29</v>
      </c>
      <c r="B17" s="8" t="s">
        <v>30</v>
      </c>
      <c r="C17" s="15" t="s">
        <v>31</v>
      </c>
      <c r="D17" s="16"/>
      <c r="E17" s="15" t="s">
        <v>32</v>
      </c>
      <c r="F17" s="16"/>
      <c r="G17" s="8" t="s">
        <v>33</v>
      </c>
      <c r="H17" s="8" t="s">
        <v>23</v>
      </c>
    </row>
    <row r="18" ht="20.1" customHeight="1" spans="1:8">
      <c r="A18" s="6" t="s">
        <v>34</v>
      </c>
      <c r="B18" s="8" t="s">
        <v>35</v>
      </c>
      <c r="C18" s="8"/>
      <c r="D18" s="8"/>
      <c r="E18" s="8"/>
      <c r="F18" s="8"/>
      <c r="G18" s="8"/>
      <c r="H18" s="23">
        <f>SUM(H19:H28)</f>
        <v>34.75</v>
      </c>
    </row>
    <row r="19" ht="20.1" customHeight="1" spans="1:8">
      <c r="A19" s="6"/>
      <c r="B19" s="24" t="s">
        <v>36</v>
      </c>
      <c r="C19" s="25" t="s">
        <v>37</v>
      </c>
      <c r="D19" s="26"/>
      <c r="E19" s="27" t="s">
        <v>38</v>
      </c>
      <c r="F19" s="28"/>
      <c r="G19" s="29" t="s">
        <v>39</v>
      </c>
      <c r="H19" s="11">
        <v>3</v>
      </c>
    </row>
    <row r="20" ht="20.1" customHeight="1" spans="1:8">
      <c r="A20" s="6"/>
      <c r="B20" s="30"/>
      <c r="C20" s="25" t="s">
        <v>40</v>
      </c>
      <c r="D20" s="26"/>
      <c r="E20" s="31">
        <v>1</v>
      </c>
      <c r="F20" s="28"/>
      <c r="G20" s="32">
        <v>1</v>
      </c>
      <c r="H20" s="11">
        <v>3</v>
      </c>
    </row>
    <row r="21" ht="33" customHeight="1" spans="1:8">
      <c r="A21" s="6"/>
      <c r="B21" s="30"/>
      <c r="C21" s="25" t="s">
        <v>41</v>
      </c>
      <c r="D21" s="26"/>
      <c r="E21" s="31">
        <v>1</v>
      </c>
      <c r="F21" s="28"/>
      <c r="G21" s="33">
        <f>11/12</f>
        <v>0.916666666666667</v>
      </c>
      <c r="H21" s="11">
        <f>3*(11/12)</f>
        <v>2.75</v>
      </c>
    </row>
    <row r="22" ht="27.95" customHeight="1" spans="1:8">
      <c r="A22" s="6"/>
      <c r="B22" s="30"/>
      <c r="C22" s="25" t="s">
        <v>42</v>
      </c>
      <c r="D22" s="26"/>
      <c r="E22" s="31">
        <v>1</v>
      </c>
      <c r="F22" s="28"/>
      <c r="G22" s="32">
        <v>1</v>
      </c>
      <c r="H22" s="11">
        <v>3</v>
      </c>
    </row>
    <row r="23" ht="24" customHeight="1" spans="1:8">
      <c r="A23" s="6"/>
      <c r="B23" s="34"/>
      <c r="C23" s="25" t="s">
        <v>43</v>
      </c>
      <c r="D23" s="26"/>
      <c r="E23" s="31">
        <v>1</v>
      </c>
      <c r="F23" s="28"/>
      <c r="G23" s="32">
        <v>1</v>
      </c>
      <c r="H23" s="11">
        <v>3</v>
      </c>
    </row>
    <row r="24" ht="30.95" customHeight="1" spans="1:8">
      <c r="A24" s="6"/>
      <c r="B24" s="24" t="s">
        <v>44</v>
      </c>
      <c r="C24" s="25" t="s">
        <v>45</v>
      </c>
      <c r="D24" s="26"/>
      <c r="E24" s="25" t="s">
        <v>46</v>
      </c>
      <c r="F24" s="26"/>
      <c r="G24" s="32">
        <v>1</v>
      </c>
      <c r="H24" s="11">
        <v>4</v>
      </c>
    </row>
    <row r="25" ht="30.95" customHeight="1" spans="1:8">
      <c r="A25" s="6"/>
      <c r="B25" s="30"/>
      <c r="C25" s="25" t="s">
        <v>47</v>
      </c>
      <c r="D25" s="26"/>
      <c r="E25" s="25" t="s">
        <v>48</v>
      </c>
      <c r="F25" s="26"/>
      <c r="G25" s="35">
        <v>1</v>
      </c>
      <c r="H25" s="11">
        <v>4</v>
      </c>
    </row>
    <row r="26" ht="33" customHeight="1" spans="1:8">
      <c r="A26" s="6"/>
      <c r="B26" s="30"/>
      <c r="C26" s="25" t="s">
        <v>49</v>
      </c>
      <c r="D26" s="26"/>
      <c r="E26" s="25" t="s">
        <v>50</v>
      </c>
      <c r="F26" s="26"/>
      <c r="G26" s="35">
        <v>1</v>
      </c>
      <c r="H26" s="11">
        <v>4</v>
      </c>
    </row>
    <row r="27" ht="20.1" customHeight="1" spans="1:8">
      <c r="A27" s="6"/>
      <c r="B27" s="11" t="s">
        <v>51</v>
      </c>
      <c r="C27" s="25" t="s">
        <v>52</v>
      </c>
      <c r="D27" s="26"/>
      <c r="E27" s="31" t="s">
        <v>53</v>
      </c>
      <c r="F27" s="28"/>
      <c r="G27" s="32">
        <v>1</v>
      </c>
      <c r="H27" s="11">
        <v>4</v>
      </c>
    </row>
    <row r="28" ht="33.95" customHeight="1" spans="1:8">
      <c r="A28" s="6"/>
      <c r="B28" s="11" t="s">
        <v>54</v>
      </c>
      <c r="C28" s="25" t="s">
        <v>55</v>
      </c>
      <c r="D28" s="26"/>
      <c r="E28" s="25" t="s">
        <v>56</v>
      </c>
      <c r="F28" s="26"/>
      <c r="G28" s="32">
        <v>1</v>
      </c>
      <c r="H28" s="11">
        <v>4</v>
      </c>
    </row>
    <row r="29" ht="20.1" customHeight="1" spans="1:8">
      <c r="A29" s="6" t="s">
        <v>57</v>
      </c>
      <c r="B29" s="8" t="s">
        <v>35</v>
      </c>
      <c r="C29" s="8"/>
      <c r="D29" s="8"/>
      <c r="E29" s="8"/>
      <c r="F29" s="8"/>
      <c r="G29" s="8"/>
      <c r="H29" s="8">
        <f>SUM(H30:H34)</f>
        <v>35</v>
      </c>
    </row>
    <row r="30" ht="36" customHeight="1" spans="1:8">
      <c r="A30" s="6"/>
      <c r="B30" s="24" t="s">
        <v>58</v>
      </c>
      <c r="C30" s="25" t="s">
        <v>59</v>
      </c>
      <c r="D30" s="26"/>
      <c r="E30" s="25" t="s">
        <v>60</v>
      </c>
      <c r="F30" s="26"/>
      <c r="G30" s="6" t="s">
        <v>61</v>
      </c>
      <c r="H30" s="6">
        <v>7</v>
      </c>
    </row>
    <row r="31" ht="36" customHeight="1" spans="1:8">
      <c r="A31" s="6"/>
      <c r="B31" s="30"/>
      <c r="C31" s="25" t="s">
        <v>62</v>
      </c>
      <c r="D31" s="26"/>
      <c r="E31" s="36" t="s">
        <v>63</v>
      </c>
      <c r="F31" s="37"/>
      <c r="G31" s="6" t="s">
        <v>63</v>
      </c>
      <c r="H31" s="6">
        <v>7</v>
      </c>
    </row>
    <row r="32" ht="36" customHeight="1" spans="1:8">
      <c r="A32" s="6"/>
      <c r="B32" s="30"/>
      <c r="C32" s="38" t="s">
        <v>64</v>
      </c>
      <c r="D32" s="39"/>
      <c r="E32" s="38" t="s">
        <v>65</v>
      </c>
      <c r="F32" s="39"/>
      <c r="G32" s="6" t="s">
        <v>66</v>
      </c>
      <c r="H32" s="6">
        <v>7</v>
      </c>
    </row>
    <row r="33" ht="42" customHeight="1" spans="1:8">
      <c r="A33" s="6"/>
      <c r="B33" s="24" t="s">
        <v>67</v>
      </c>
      <c r="C33" s="25" t="s">
        <v>68</v>
      </c>
      <c r="D33" s="26"/>
      <c r="E33" s="25" t="s">
        <v>69</v>
      </c>
      <c r="F33" s="26"/>
      <c r="G33" s="6" t="s">
        <v>70</v>
      </c>
      <c r="H33" s="6">
        <v>7</v>
      </c>
    </row>
    <row r="34" ht="54.95" customHeight="1" spans="1:8">
      <c r="A34" s="6"/>
      <c r="B34" s="34"/>
      <c r="C34" s="25" t="s">
        <v>71</v>
      </c>
      <c r="D34" s="26"/>
      <c r="E34" s="25" t="s">
        <v>72</v>
      </c>
      <c r="F34" s="26"/>
      <c r="G34" s="6" t="s">
        <v>73</v>
      </c>
      <c r="H34" s="6">
        <v>7</v>
      </c>
    </row>
    <row r="35" ht="20.1" customHeight="1" spans="1:8">
      <c r="A35" s="6" t="s">
        <v>74</v>
      </c>
      <c r="B35" s="8" t="s">
        <v>35</v>
      </c>
      <c r="C35" s="8"/>
      <c r="D35" s="8"/>
      <c r="E35" s="8"/>
      <c r="F35" s="8"/>
      <c r="G35" s="8"/>
      <c r="H35" s="8">
        <f>SUM(H36:H37)</f>
        <v>10</v>
      </c>
    </row>
    <row r="36" ht="41.1" customHeight="1" spans="1:8">
      <c r="A36" s="6"/>
      <c r="B36" s="7" t="s">
        <v>75</v>
      </c>
      <c r="C36" s="27" t="s">
        <v>76</v>
      </c>
      <c r="D36" s="28"/>
      <c r="E36" s="6" t="s">
        <v>77</v>
      </c>
      <c r="F36" s="6"/>
      <c r="G36" s="11" t="s">
        <v>78</v>
      </c>
      <c r="H36" s="11">
        <v>5</v>
      </c>
    </row>
    <row r="37" ht="48.95" customHeight="1" spans="1:8">
      <c r="A37" s="6"/>
      <c r="B37" s="7" t="s">
        <v>79</v>
      </c>
      <c r="C37" s="27" t="s">
        <v>80</v>
      </c>
      <c r="D37" s="28"/>
      <c r="E37" s="6" t="s">
        <v>81</v>
      </c>
      <c r="F37" s="6"/>
      <c r="G37" s="11" t="s">
        <v>78</v>
      </c>
      <c r="H37" s="11">
        <v>5</v>
      </c>
    </row>
    <row r="38" ht="42" customHeight="1" spans="1:8">
      <c r="A38" s="40" t="s">
        <v>82</v>
      </c>
      <c r="B38" s="40"/>
      <c r="C38" s="6" t="s">
        <v>83</v>
      </c>
      <c r="D38" s="6"/>
      <c r="E38" s="11" t="s">
        <v>84</v>
      </c>
      <c r="F38" s="11"/>
      <c r="G38" s="11"/>
      <c r="H38" s="7"/>
    </row>
    <row r="39" ht="23.1" customHeight="1" spans="1:8">
      <c r="A39" s="11" t="s">
        <v>85</v>
      </c>
      <c r="B39" s="11"/>
      <c r="C39" s="11"/>
      <c r="D39" s="11"/>
      <c r="E39" s="11"/>
      <c r="F39" s="11"/>
      <c r="G39" s="11"/>
      <c r="H39" s="11">
        <v>99.26</v>
      </c>
    </row>
    <row r="40" ht="17.1" customHeight="1" spans="1:5">
      <c r="A40" s="1" t="s">
        <v>86</v>
      </c>
      <c r="E40" s="1" t="s">
        <v>87</v>
      </c>
    </row>
  </sheetData>
  <mergeCells count="73">
    <mergeCell ref="A2:H2"/>
    <mergeCell ref="C4:E4"/>
    <mergeCell ref="F4:H4"/>
    <mergeCell ref="C6:H6"/>
    <mergeCell ref="C7:H7"/>
    <mergeCell ref="C8:H8"/>
    <mergeCell ref="C9:H9"/>
    <mergeCell ref="C10:H10"/>
    <mergeCell ref="C11:D11"/>
    <mergeCell ref="E11:F11"/>
    <mergeCell ref="C12:D12"/>
    <mergeCell ref="E12:F12"/>
    <mergeCell ref="C13:D13"/>
    <mergeCell ref="E13:F13"/>
    <mergeCell ref="C14:D14"/>
    <mergeCell ref="E14:F14"/>
    <mergeCell ref="C15:D15"/>
    <mergeCell ref="E15:F15"/>
    <mergeCell ref="C16:D16"/>
    <mergeCell ref="E16:F16"/>
    <mergeCell ref="C17:D17"/>
    <mergeCell ref="E17:F17"/>
    <mergeCell ref="B18:G18"/>
    <mergeCell ref="C19:D19"/>
    <mergeCell ref="E19:F19"/>
    <mergeCell ref="C20:D20"/>
    <mergeCell ref="E20:F20"/>
    <mergeCell ref="C21:D21"/>
    <mergeCell ref="E21:F21"/>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B29:G29"/>
    <mergeCell ref="C30:D30"/>
    <mergeCell ref="E30:F30"/>
    <mergeCell ref="C31:D31"/>
    <mergeCell ref="E31:F31"/>
    <mergeCell ref="C32:D32"/>
    <mergeCell ref="E32:F32"/>
    <mergeCell ref="C33:D33"/>
    <mergeCell ref="E33:F33"/>
    <mergeCell ref="C34:D34"/>
    <mergeCell ref="E34:F34"/>
    <mergeCell ref="B35:G35"/>
    <mergeCell ref="C36:D36"/>
    <mergeCell ref="E36:F36"/>
    <mergeCell ref="C37:D37"/>
    <mergeCell ref="E37:F37"/>
    <mergeCell ref="A38:B38"/>
    <mergeCell ref="C38:D38"/>
    <mergeCell ref="E38:G38"/>
    <mergeCell ref="A39:G39"/>
    <mergeCell ref="A4:A10"/>
    <mergeCell ref="A11:A16"/>
    <mergeCell ref="A18:A28"/>
    <mergeCell ref="A29:A34"/>
    <mergeCell ref="A35:A37"/>
    <mergeCell ref="B19:B23"/>
    <mergeCell ref="B24:B26"/>
    <mergeCell ref="B30:B32"/>
    <mergeCell ref="B33:B34"/>
    <mergeCell ref="H12:H16"/>
  </mergeCells>
  <printOptions horizontalCentered="1" verticalCentered="1"/>
  <pageMargins left="0.428472222222222" right="0.401388888888889" top="0.298611111111111" bottom="0.338194444444444" header="0.239583333333333" footer="0.16875"/>
  <pageSetup paperSize="9" fitToWidth="0"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部门自评表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dcterms:created xsi:type="dcterms:W3CDTF">2019-04-03T12:37:00Z</dcterms:created>
  <dcterms:modified xsi:type="dcterms:W3CDTF">2023-04-27T08:07:38Z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KSORubyTemplateID" linkTarget="0">
    <vt:lpwstr>20</vt:lpwstr>
  </property>
  <property fmtid="{D5CDD505-2E9C-101B-9397-08002B2CF9AE}" pid="4" name="ICV">
    <vt:lpwstr>F3B66C8525B247B68926E5C55B8A58E8_12</vt:lpwstr>
  </property>
</Properties>
</file>